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90" windowWidth="15300" windowHeight="9810"/>
  </bookViews>
  <sheets>
    <sheet name="Лист1" sheetId="1" r:id="rId1"/>
  </sheets>
  <definedNames>
    <definedName name="_xlnm.Print_Area" localSheetId="0">Лист1!$A$1:$F$57</definedName>
  </definedNames>
  <calcPr calcId="125725"/>
</workbook>
</file>

<file path=xl/calcChain.xml><?xml version="1.0" encoding="utf-8"?>
<calcChain xmlns="http://schemas.openxmlformats.org/spreadsheetml/2006/main">
  <c r="E13" i="1"/>
  <c r="F13"/>
  <c r="E19"/>
  <c r="F19"/>
  <c r="F34" s="1"/>
  <c r="E51"/>
  <c r="F51"/>
  <c r="E35"/>
  <c r="F35"/>
  <c r="D30"/>
  <c r="E34" l="1"/>
  <c r="F17"/>
  <c r="D35"/>
  <c r="D16"/>
  <c r="D18"/>
  <c r="D26"/>
  <c r="D23"/>
  <c r="D21"/>
  <c r="D15"/>
  <c r="F44"/>
  <c r="F45"/>
  <c r="D13" l="1"/>
  <c r="F49"/>
  <c r="F53" s="1"/>
  <c r="D19"/>
  <c r="F52"/>
  <c r="F33" l="1"/>
  <c r="D49"/>
  <c r="D53" s="1"/>
  <c r="C50"/>
  <c r="D34"/>
  <c r="D44"/>
  <c r="D45" l="1"/>
  <c r="D52" l="1"/>
  <c r="D51" s="1"/>
  <c r="D33"/>
</calcChain>
</file>

<file path=xl/sharedStrings.xml><?xml version="1.0" encoding="utf-8"?>
<sst xmlns="http://schemas.openxmlformats.org/spreadsheetml/2006/main" count="95" uniqueCount="82">
  <si>
    <t>Код Класифікації доходу бюджету/ код бюджету</t>
  </si>
  <si>
    <t>Найменування трансферту/ Найменування бюджету - надавача міжбюджетного трансферту</t>
  </si>
  <si>
    <t>Трансферти з державного бюджету</t>
  </si>
  <si>
    <t>( код бюджету)</t>
  </si>
  <si>
    <t>І. Трансферти до загального фонду бюджету</t>
  </si>
  <si>
    <t>ІІ. Трансферти до спеціального фонду бюджету</t>
  </si>
  <si>
    <t>Х</t>
  </si>
  <si>
    <t>Усього за розділами І,ІІ, у тому числі</t>
  </si>
  <si>
    <t>загальний фонд</t>
  </si>
  <si>
    <t>спеціальний фонд</t>
  </si>
  <si>
    <t>Код Програмної класифікації видатків та кредитування бюджету</t>
  </si>
  <si>
    <t>2. Показники  міжбюджетних трансфертів іншим бюджетам</t>
  </si>
  <si>
    <t>Код Типової програмної класифікації  видатків та кредитування місцевого  бюджету</t>
  </si>
  <si>
    <t>Найменування  трансферту/ Найменування бюджету - отримувача міжбюджетного  трансферту</t>
  </si>
  <si>
    <t>Трансферти з місцевих бюджетів</t>
  </si>
  <si>
    <t>Реверсна дотація</t>
  </si>
  <si>
    <t xml:space="preserve">Державний бюджет </t>
  </si>
  <si>
    <t xml:space="preserve"> Інші субвенції з місцевого бюджету</t>
  </si>
  <si>
    <t xml:space="preserve">Міський голова                                                                              Олександр КОДОЛА </t>
  </si>
  <si>
    <t xml:space="preserve"> </t>
  </si>
  <si>
    <t xml:space="preserve">Інші субвенції з місцевого бюджету (на пільгове медичне обслуговування осіб, які постраждали внаслідок Чорнобильської катастрофи)  </t>
  </si>
  <si>
    <t xml:space="preserve">Субвенція з державного бюджету місцевим бюджетам на здійснення доплат педагогічним працівникам закладів  загальної середньої  освіти </t>
  </si>
  <si>
    <t xml:space="preserve">Субвенція з державного бюджету місцевим бюджетам на надання державної підтримки особам з особливими освітніми потребами </t>
  </si>
  <si>
    <t xml:space="preserve">Субвенція з державного бюджету місцевим бюджетам на реалізацію публічного інвестиціонного проекту на забезпечення  якісної, сучасної та доступної загальної середньої освіти “Нова українська школа” </t>
  </si>
  <si>
    <t>3719110/     2553800000</t>
  </si>
  <si>
    <t>КПКВ 3719110    КЕКВ 2620</t>
  </si>
  <si>
    <t>5</t>
  </si>
  <si>
    <t>4</t>
  </si>
  <si>
    <t xml:space="preserve">КВК                               КПКВ                             КЕКВ </t>
  </si>
  <si>
    <t>Касові                               видатки</t>
  </si>
  <si>
    <t>ПЛАН                      на рік</t>
  </si>
  <si>
    <t xml:space="preserve">Субвенція з місцевого бюджету державному на виконання програм соціально- економічного  розвитку регіонів </t>
  </si>
  <si>
    <t>КПКВ 3719770                    КЕКВ 2620</t>
  </si>
  <si>
    <t>Субвенція з місцевого бюджету на реалізацію публічного інвестиційного проекту на облаштування безпечних умов у закладах, що надають загальну середню освіту (облаштування укриттів), зокрема військових (військово-морських, військово-спортивних) ліцеях, ліцеях із посиленою військово-фізичною підготовкою, за рахунок відповідної субвенції з державного бюджету</t>
  </si>
  <si>
    <t>КПКВ 0611262       КЕКВ 3132</t>
  </si>
  <si>
    <t>КПКВ 0611700       КЕКВ 2230</t>
  </si>
  <si>
    <t>КПКВ 3719800  КЕКВ 3220</t>
  </si>
  <si>
    <t>Видатки</t>
  </si>
  <si>
    <t>Вільні залишки спеціального фонду  станом на 01.01.2025 року</t>
  </si>
  <si>
    <t>КПКВ 0611403         КЕКВ 2230</t>
  </si>
  <si>
    <t>субвенція  з місцевого бюджету  місцевим бюджетам за рахунок залишку освітньої субвенції, що утворився на початок бюджетного періоду (Захист України- 25 599,01 грн; мультимедійне обладнання- 4 195,11  грн.)</t>
  </si>
  <si>
    <t>субвенція з державного бюджету місцевим бюджетам на  покращення якості гарячого харчування учнів початкових  класів закладів загальної середньої освіти</t>
  </si>
  <si>
    <t xml:space="preserve">  </t>
  </si>
  <si>
    <t>Інші субвенції з місцевого бюджету (на виконання доручень вибрців депутатами обласної ради)</t>
  </si>
  <si>
    <t xml:space="preserve"> субвенція з державного  бюджету місцевим бюджетам на забезпечення харчуванням учнів початкових класів закладів загальної середньої освіти</t>
  </si>
  <si>
    <t>КПКВ 0611292         КЕКВ 3110                        - 25 599,01                         КЕКВ                           2210 - 4 195,11</t>
  </si>
  <si>
    <t>КПКВ 0813050           КЕКВ 2730                     +98 500</t>
  </si>
  <si>
    <t>КПКВ 0611031  КЕКВ 2111                   +70 640 000                 КЕКВ 2120                     +15 538 100</t>
  </si>
  <si>
    <t xml:space="preserve">до рішення Ніжинської міської ради  </t>
  </si>
  <si>
    <t xml:space="preserve">Субвенції з місцевого бюджету на 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 за рахунок відповідної субвенції з державного бюджету </t>
  </si>
  <si>
    <t>Субвенція з місцевого бюджету на здійснення природоохоронних  заходів</t>
  </si>
  <si>
    <t>КПКВ 1218311                           КЕКВ 3110</t>
  </si>
  <si>
    <t>Субвенція  з місцевого бюджету на виконання окремих заходів з реалізації соціального проекту "Активні парки- локації здорової України" за рахунок відповідної субвенції з державного бюджету</t>
  </si>
  <si>
    <t>КПКВ 1115049   КЕКВ 2111 + 64 800        КЕКВ 2120+ 14 256</t>
  </si>
  <si>
    <t xml:space="preserve">Субвенція з  місцевого бюджету на реалізацію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 за рахунок відповідної субвенції з державного бюджету </t>
  </si>
  <si>
    <t xml:space="preserve">КПКВ 0611232   КЕКВ 2240 +                  900 962,00                 КЕКВ 3132 +                    1 237 564                                 </t>
  </si>
  <si>
    <t xml:space="preserve">Субвенція з місцевого бюджету на реалізацію публічного інвестиційного проекту з виплати грошової компенсації за належні для отримання жилі приміщення для сімей осіб, визначених пунктами 2—5 частини першої статті 101 Закону України «Про статус ветеранів війни, гарантії їх соціального захисту», для осіб з інвалідністю I—II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11—14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 </t>
  </si>
  <si>
    <t>КПКВ 0813225    КЕКВ 3240</t>
  </si>
  <si>
    <t xml:space="preserve">КПКВ 3719800      КЕКВ 2620                                 </t>
  </si>
  <si>
    <t xml:space="preserve">                                        КПКВ 0611184   КЕКВ 2210                           +1 546 868,8                         КЕКВ 3110                       +1 655 231,20  </t>
  </si>
  <si>
    <t>КПКВ 0611152                   КЕКВ 2111                   +1 633 200                            КЕКВ 2120                        +359 300</t>
  </si>
  <si>
    <t xml:space="preserve">Освітня субвенція з державного бюджету місцевим бюджетам </t>
  </si>
  <si>
    <t>КПКВ 0611279         КЕКВ 2230</t>
  </si>
  <si>
    <t>Субвенція з державного бюджету місцевим бюджетам на реалізацію проектів в рамках Програми відновлення України ІІІ</t>
  </si>
  <si>
    <t>КПКВ 1217367          КЕКВ 3132</t>
  </si>
  <si>
    <t>Надходження в рамках програм допомоги урядів іноземних держав, міжнародних організацій, донорських установ</t>
  </si>
  <si>
    <t>КПКВ 1217700        КЕКВ 3110</t>
  </si>
  <si>
    <t>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t>
  </si>
  <si>
    <t xml:space="preserve">                                       КПКВ 0813193              КЕКВ2110+376 212              КЕКВ2120+82 773             КПКВ 0213193               КЕКВ 2610                              + 220 340</t>
  </si>
  <si>
    <t>КПКВ 0611600   КЕКВ 2111                   +13 079 700        КЕКВ 2120                             +2 818 700</t>
  </si>
  <si>
    <t>КПКВ 0611200   2111+269 350 2120+59 250</t>
  </si>
  <si>
    <t>Субвенція з державного бюджету місцевим бюджетам на надання  державної  підтримки особам з особливими освітніми потребами</t>
  </si>
  <si>
    <t xml:space="preserve">КПКВ 0611501        КЕКВ 2111+ 146 600   КЕКВ 2120 + 32 200        </t>
  </si>
  <si>
    <t>Виконання               (касові за 9 міс.)</t>
  </si>
  <si>
    <t xml:space="preserve">КПКВ 0212010             КЕКВ 3210+50 000;              КПКВ 0813104                      КЕКВ 3110 + 50 000;              КПКВ 0813192                  КЕКВ 2610                 + 5 000;                         КПКВ 0813242                      КЕКВ 2730 + 12 000       КПКВ 0611021            КЕКВ 2210 +28 500                              КПКВ 1011080            КЕКВ 3110 + 20000 КПКВ 0813242                      КЕКВ 2730 + 53000     КПКВ 1115011         КЕКВ 2210 + 16 714                  </t>
  </si>
  <si>
    <t>План                                 ( уточнений)                   на рік</t>
  </si>
  <si>
    <t xml:space="preserve">                              КВК                          КПКВ                      КЕКВ </t>
  </si>
  <si>
    <t xml:space="preserve">                                                                                                                                                                      Додаток 6</t>
  </si>
  <si>
    <t>Субвенція з місцевого бюджету на здійснення  переданих видатків  у сфері  освіти за рахунок коштів освітньої субвенції (на оплату праці  педагогічних працівників інклюзивно–ресурсних центрів)</t>
  </si>
  <si>
    <r>
      <t xml:space="preserve">1. Показники  міжбюджетних трансфертів з інших бюджетів                                        </t>
    </r>
    <r>
      <rPr>
        <sz val="14"/>
        <color theme="1"/>
        <rFont val="Times New Roman"/>
        <family val="1"/>
        <charset val="204"/>
      </rPr>
      <t>грн</t>
    </r>
  </si>
  <si>
    <t xml:space="preserve">Звіт про виконання міжбюджетних трансфертів за 9 місяців 2025 року </t>
  </si>
  <si>
    <t>від 26.11.2025      № 1-51/2025</t>
  </si>
</sst>
</file>

<file path=xl/styles.xml><?xml version="1.0" encoding="utf-8"?>
<styleSheet xmlns="http://schemas.openxmlformats.org/spreadsheetml/2006/main">
  <fonts count="16">
    <font>
      <sz val="11"/>
      <color theme="1"/>
      <name val="Calibri"/>
      <family val="2"/>
      <charset val="204"/>
      <scheme val="minor"/>
    </font>
    <font>
      <sz val="12"/>
      <color theme="1"/>
      <name val="Times New Roman"/>
      <family val="1"/>
      <charset val="204"/>
    </font>
    <font>
      <b/>
      <sz val="14"/>
      <color theme="1"/>
      <name val="Times New Roman"/>
      <family val="1"/>
      <charset val="204"/>
    </font>
    <font>
      <b/>
      <sz val="12"/>
      <color theme="1"/>
      <name val="Times New Roman"/>
      <family val="1"/>
      <charset val="204"/>
    </font>
    <font>
      <sz val="8"/>
      <color theme="1"/>
      <name val="Times New Roman"/>
      <family val="1"/>
      <charset val="204"/>
    </font>
    <font>
      <sz val="14"/>
      <color theme="1"/>
      <name val="Times New Roman"/>
      <family val="1"/>
      <charset val="204"/>
    </font>
    <font>
      <b/>
      <i/>
      <sz val="12"/>
      <color theme="1"/>
      <name val="Times New Roman"/>
      <family val="1"/>
      <charset val="204"/>
    </font>
    <font>
      <sz val="8"/>
      <color theme="1"/>
      <name val="Calibri"/>
      <family val="2"/>
      <charset val="204"/>
      <scheme val="minor"/>
    </font>
    <font>
      <sz val="12"/>
      <name val="Times New Roman"/>
      <family val="1"/>
      <charset val="204"/>
    </font>
    <font>
      <sz val="8"/>
      <name val="Times New Roman"/>
      <family val="1"/>
      <charset val="204"/>
    </font>
    <font>
      <sz val="11"/>
      <name val="Times New Roman"/>
      <family val="1"/>
      <charset val="204"/>
    </font>
    <font>
      <sz val="10"/>
      <name val="Times New Roman"/>
      <family val="1"/>
      <charset val="204"/>
    </font>
    <font>
      <sz val="11"/>
      <color theme="1"/>
      <name val="Times New Roman"/>
      <family val="1"/>
      <charset val="204"/>
    </font>
    <font>
      <sz val="14"/>
      <name val="Times New Roman"/>
      <family val="1"/>
      <charset val="204"/>
    </font>
    <font>
      <u/>
      <sz val="14"/>
      <color theme="1"/>
      <name val="Times New Roman"/>
      <family val="1"/>
      <charset val="204"/>
    </font>
    <font>
      <b/>
      <sz val="14"/>
      <name val="Times New Roman"/>
      <family val="1"/>
      <charset val="204"/>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s>
  <cellStyleXfs count="1">
    <xf numFmtId="0" fontId="0" fillId="0" borderId="0"/>
  </cellStyleXfs>
  <cellXfs count="110">
    <xf numFmtId="0" fontId="0" fillId="0" borderId="0" xfId="0"/>
    <xf numFmtId="0" fontId="1" fillId="0" borderId="0" xfId="0" applyFont="1"/>
    <xf numFmtId="4" fontId="1" fillId="0" borderId="0" xfId="0" applyNumberFormat="1" applyFont="1"/>
    <xf numFmtId="4" fontId="0" fillId="0" borderId="0" xfId="0" applyNumberFormat="1"/>
    <xf numFmtId="49" fontId="4" fillId="0" borderId="1" xfId="0" applyNumberFormat="1" applyFont="1" applyBorder="1" applyAlignment="1">
      <alignment horizontal="center"/>
    </xf>
    <xf numFmtId="49" fontId="4" fillId="0" borderId="0" xfId="0" applyNumberFormat="1" applyFont="1"/>
    <xf numFmtId="49" fontId="7" fillId="0" borderId="0" xfId="0" applyNumberFormat="1" applyFont="1"/>
    <xf numFmtId="0" fontId="8" fillId="0" borderId="0" xfId="0" applyFont="1" applyAlignment="1">
      <alignment horizontal="center" vertical="top" wrapText="1"/>
    </xf>
    <xf numFmtId="49" fontId="9" fillId="0" borderId="1" xfId="0" applyNumberFormat="1" applyFont="1" applyBorder="1" applyAlignment="1">
      <alignment horizontal="center" vertical="top" wrapText="1"/>
    </xf>
    <xf numFmtId="0" fontId="3" fillId="0" borderId="1" xfId="0" applyFont="1" applyBorder="1" applyAlignment="1">
      <alignment horizontal="center" vertical="center"/>
    </xf>
    <xf numFmtId="0" fontId="11" fillId="0" borderId="1" xfId="0" applyFont="1" applyFill="1" applyBorder="1" applyAlignment="1">
      <alignment horizontal="center" vertical="top" wrapText="1"/>
    </xf>
    <xf numFmtId="4" fontId="3" fillId="0" borderId="1" xfId="0" applyNumberFormat="1" applyFont="1" applyFill="1" applyBorder="1" applyAlignment="1">
      <alignment horizontal="center" vertical="center"/>
    </xf>
    <xf numFmtId="4" fontId="3" fillId="0" borderId="1" xfId="0" applyNumberFormat="1" applyFont="1" applyBorder="1" applyAlignment="1">
      <alignment horizontal="center" vertical="center"/>
    </xf>
    <xf numFmtId="0" fontId="0" fillId="0" borderId="1" xfId="0" applyBorder="1" applyAlignment="1">
      <alignment vertical="center"/>
    </xf>
    <xf numFmtId="0" fontId="0" fillId="0" borderId="6" xfId="0" applyBorder="1" applyAlignment="1">
      <alignment vertical="center"/>
    </xf>
    <xf numFmtId="0" fontId="1" fillId="0" borderId="6" xfId="0" applyFont="1" applyBorder="1" applyAlignment="1">
      <alignment horizontal="center" vertical="center"/>
    </xf>
    <xf numFmtId="4" fontId="1" fillId="0" borderId="6" xfId="0" applyNumberFormat="1" applyFont="1" applyBorder="1" applyAlignment="1">
      <alignment horizontal="center" vertical="center"/>
    </xf>
    <xf numFmtId="0" fontId="10" fillId="0" borderId="6" xfId="0" applyFont="1" applyBorder="1" applyAlignment="1">
      <alignment horizontal="center" vertical="center" wrapText="1"/>
    </xf>
    <xf numFmtId="4" fontId="1" fillId="0" borderId="0" xfId="0" applyNumberFormat="1" applyFont="1" applyAlignment="1">
      <alignment horizontal="center" vertical="center"/>
    </xf>
    <xf numFmtId="0" fontId="10" fillId="0" borderId="1" xfId="0" applyFont="1" applyFill="1" applyBorder="1" applyAlignment="1">
      <alignment horizontal="center" vertical="center" wrapText="1"/>
    </xf>
    <xf numFmtId="0" fontId="12" fillId="0" borderId="0" xfId="0" applyFont="1"/>
    <xf numFmtId="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4" fontId="1" fillId="0" borderId="1" xfId="0" applyNumberFormat="1" applyFont="1" applyFill="1" applyBorder="1" applyAlignment="1">
      <alignment horizontal="center" vertical="center"/>
    </xf>
    <xf numFmtId="4" fontId="1" fillId="0" borderId="8" xfId="0" applyNumberFormat="1" applyFont="1" applyFill="1" applyBorder="1" applyAlignment="1">
      <alignment horizontal="center" vertical="center"/>
    </xf>
    <xf numFmtId="0" fontId="10" fillId="0" borderId="0" xfId="0" applyFont="1" applyFill="1" applyAlignment="1">
      <alignment horizontal="center" vertical="top" wrapText="1"/>
    </xf>
    <xf numFmtId="0" fontId="10" fillId="0" borderId="1" xfId="0" applyFont="1" applyFill="1" applyBorder="1" applyAlignment="1">
      <alignment horizontal="center" vertical="top" wrapText="1"/>
    </xf>
    <xf numFmtId="4" fontId="12" fillId="0" borderId="1" xfId="0" applyNumberFormat="1" applyFont="1" applyFill="1" applyBorder="1" applyAlignment="1">
      <alignment horizontal="center" vertical="center"/>
    </xf>
    <xf numFmtId="0" fontId="12" fillId="0" borderId="1" xfId="0" applyFont="1" applyFill="1" applyBorder="1" applyAlignment="1">
      <alignment horizontal="center" vertical="center" wrapText="1"/>
    </xf>
    <xf numFmtId="0" fontId="1" fillId="0" borderId="1" xfId="0" applyFont="1" applyFill="1" applyBorder="1" applyAlignment="1">
      <alignment horizontal="center"/>
    </xf>
    <xf numFmtId="4" fontId="3" fillId="0" borderId="1" xfId="0" applyNumberFormat="1" applyFont="1" applyFill="1" applyBorder="1" applyAlignment="1">
      <alignment horizontal="center"/>
    </xf>
    <xf numFmtId="4" fontId="1" fillId="0" borderId="1" xfId="0" applyNumberFormat="1" applyFont="1" applyFill="1" applyBorder="1" applyAlignment="1">
      <alignment horizontal="center"/>
    </xf>
    <xf numFmtId="0" fontId="1" fillId="0" borderId="1" xfId="0" applyFont="1" applyFill="1" applyBorder="1" applyAlignment="1">
      <alignment horizontal="center" wrapText="1"/>
    </xf>
    <xf numFmtId="49" fontId="4" fillId="0" borderId="1" xfId="0" applyNumberFormat="1" applyFont="1" applyFill="1" applyBorder="1" applyAlignment="1">
      <alignment horizontal="center"/>
    </xf>
    <xf numFmtId="49" fontId="9" fillId="0" borderId="1" xfId="0" applyNumberFormat="1" applyFont="1" applyFill="1" applyBorder="1" applyAlignment="1">
      <alignment horizontal="center" vertical="top" wrapText="1"/>
    </xf>
    <xf numFmtId="4" fontId="3" fillId="0" borderId="7" xfId="0" applyNumberFormat="1" applyFont="1" applyFill="1" applyBorder="1" applyAlignment="1">
      <alignment horizontal="center" vertical="center"/>
    </xf>
    <xf numFmtId="4" fontId="1" fillId="0" borderId="7" xfId="0" applyNumberFormat="1"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49" fontId="4" fillId="0" borderId="1" xfId="0" applyNumberFormat="1" applyFont="1" applyBorder="1" applyAlignment="1">
      <alignment horizontal="center" vertical="center"/>
    </xf>
    <xf numFmtId="0" fontId="13" fillId="0" borderId="0" xfId="0" applyFont="1" applyAlignment="1">
      <alignment vertical="top" wrapText="1"/>
    </xf>
    <xf numFmtId="4" fontId="5" fillId="0" borderId="0" xfId="0" applyNumberFormat="1" applyFont="1" applyAlignment="1">
      <alignment vertical="center"/>
    </xf>
    <xf numFmtId="0" fontId="13" fillId="0" borderId="0" xfId="0" applyFont="1" applyAlignment="1">
      <alignment horizontal="center" vertical="top" wrapText="1"/>
    </xf>
    <xf numFmtId="4" fontId="5" fillId="0" borderId="0" xfId="0" applyNumberFormat="1" applyFont="1" applyAlignment="1">
      <alignment horizontal="center" vertical="center"/>
    </xf>
    <xf numFmtId="4" fontId="2" fillId="0" borderId="8" xfId="0" applyNumberFormat="1" applyFont="1" applyBorder="1" applyAlignment="1">
      <alignment horizontal="center" vertical="center" wrapText="1"/>
    </xf>
    <xf numFmtId="0" fontId="15" fillId="0" borderId="12" xfId="0" applyFont="1" applyBorder="1" applyAlignment="1">
      <alignment horizontal="center" vertical="center" wrapText="1"/>
    </xf>
    <xf numFmtId="4" fontId="2" fillId="0" borderId="8"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8"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1" xfId="0" applyFont="1"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4" fillId="0" borderId="1" xfId="0" applyNumberFormat="1" applyFont="1" applyFill="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6" xfId="0" applyFont="1" applyBorder="1" applyAlignment="1">
      <alignment horizontal="center"/>
    </xf>
    <xf numFmtId="0" fontId="5" fillId="0" borderId="0" xfId="0" applyFont="1" applyBorder="1" applyAlignment="1">
      <alignment horizontal="center"/>
    </xf>
    <xf numFmtId="0" fontId="5" fillId="0" borderId="2" xfId="0" applyFont="1" applyBorder="1" applyAlignment="1">
      <alignment horizontal="center" vertical="center"/>
    </xf>
    <xf numFmtId="0" fontId="5" fillId="0" borderId="4" xfId="0" applyFont="1" applyBorder="1" applyAlignment="1">
      <alignment horizontal="center" vertical="center"/>
    </xf>
    <xf numFmtId="0" fontId="2" fillId="0" borderId="1" xfId="0" applyFont="1" applyBorder="1" applyAlignment="1">
      <alignment horizontal="center" vertical="center"/>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2" fillId="0" borderId="2" xfId="0" applyFont="1" applyFill="1" applyBorder="1" applyAlignment="1">
      <alignment horizontal="center"/>
    </xf>
    <xf numFmtId="0" fontId="2" fillId="0" borderId="3" xfId="0" applyFont="1" applyFill="1" applyBorder="1" applyAlignment="1">
      <alignment horizontal="center"/>
    </xf>
    <xf numFmtId="0" fontId="2" fillId="0" borderId="4" xfId="0" applyFont="1" applyFill="1" applyBorder="1" applyAlignment="1">
      <alignment horizont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5" fillId="0" borderId="2" xfId="0" applyFont="1" applyFill="1" applyBorder="1" applyAlignment="1">
      <alignment horizontal="center" vertical="top" wrapText="1"/>
    </xf>
    <xf numFmtId="0" fontId="5" fillId="0" borderId="4" xfId="0" applyFont="1" applyFill="1" applyBorder="1" applyAlignment="1">
      <alignment horizontal="center" vertical="top" wrapText="1"/>
    </xf>
    <xf numFmtId="0" fontId="2" fillId="0" borderId="7" xfId="0" applyFont="1" applyFill="1" applyBorder="1" applyAlignment="1">
      <alignment horizontal="center" vertical="center"/>
    </xf>
    <xf numFmtId="0" fontId="5" fillId="0" borderId="3" xfId="0" applyFont="1" applyFill="1" applyBorder="1" applyAlignment="1">
      <alignment horizontal="center" vertical="top" wrapText="1"/>
    </xf>
    <xf numFmtId="0" fontId="3" fillId="0" borderId="9" xfId="0" applyFont="1" applyFill="1" applyBorder="1" applyAlignment="1">
      <alignment horizontal="center"/>
    </xf>
    <xf numFmtId="0" fontId="3" fillId="0" borderId="6" xfId="0" applyFont="1" applyFill="1" applyBorder="1" applyAlignment="1">
      <alignment horizontal="center"/>
    </xf>
    <xf numFmtId="0" fontId="3" fillId="0" borderId="10" xfId="0" applyFont="1" applyFill="1" applyBorder="1" applyAlignment="1">
      <alignment horizontal="center"/>
    </xf>
    <xf numFmtId="0" fontId="2" fillId="0" borderId="6" xfId="0" applyFont="1" applyBorder="1" applyAlignment="1">
      <alignment horizontal="center" vertical="center" wrapText="1"/>
    </xf>
    <xf numFmtId="0" fontId="2" fillId="0" borderId="5" xfId="0" applyFont="1" applyBorder="1" applyAlignment="1">
      <alignment horizontal="center"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4" xfId="0" applyFont="1" applyFill="1" applyBorder="1" applyAlignment="1">
      <alignment horizontal="center" vertical="center"/>
    </xf>
    <xf numFmtId="49" fontId="4" fillId="0" borderId="2" xfId="0" applyNumberFormat="1" applyFont="1" applyBorder="1" applyAlignment="1">
      <alignment horizontal="center"/>
    </xf>
    <xf numFmtId="49" fontId="4" fillId="0" borderId="4" xfId="0" applyNumberFormat="1" applyFont="1" applyBorder="1" applyAlignment="1">
      <alignment horizontal="center"/>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xf>
    <xf numFmtId="0" fontId="5" fillId="0" borderId="4" xfId="0" applyFont="1" applyFill="1" applyBorder="1" applyAlignment="1">
      <alignment horizontal="center"/>
    </xf>
    <xf numFmtId="0" fontId="12" fillId="0" borderId="2" xfId="0" applyFont="1" applyFill="1" applyBorder="1" applyAlignment="1">
      <alignment horizontal="center" vertical="center" wrapText="1"/>
    </xf>
    <xf numFmtId="0" fontId="12" fillId="0" borderId="4" xfId="0" applyFont="1" applyFill="1" applyBorder="1" applyAlignment="1">
      <alignment horizontal="center" vertical="center" wrapText="1"/>
    </xf>
    <xf numFmtId="4" fontId="2" fillId="0" borderId="2" xfId="0" applyNumberFormat="1" applyFont="1" applyBorder="1" applyAlignment="1">
      <alignment horizontal="center" vertical="center" wrapText="1"/>
    </xf>
    <xf numFmtId="4" fontId="2" fillId="0" borderId="3" xfId="0" applyNumberFormat="1" applyFont="1" applyBorder="1" applyAlignment="1">
      <alignment horizontal="center" vertical="center" wrapText="1"/>
    </xf>
    <xf numFmtId="4" fontId="2" fillId="0" borderId="4" xfId="0" applyNumberFormat="1" applyFont="1" applyBorder="1" applyAlignment="1">
      <alignment horizontal="center" vertical="center" wrapText="1"/>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5" fillId="0" borderId="0" xfId="0" applyFont="1" applyAlignment="1">
      <alignment horizontal="center"/>
    </xf>
    <xf numFmtId="0" fontId="5" fillId="0" borderId="0" xfId="0" applyFont="1" applyAlignment="1">
      <alignment horizontal="right"/>
    </xf>
    <xf numFmtId="0" fontId="2" fillId="0" borderId="0" xfId="0" applyFont="1" applyAlignment="1">
      <alignment horizontal="center"/>
    </xf>
    <xf numFmtId="0" fontId="2" fillId="0" borderId="5" xfId="0" applyFont="1" applyBorder="1" applyAlignment="1">
      <alignment horizontal="right"/>
    </xf>
    <xf numFmtId="0" fontId="5" fillId="0" borderId="0" xfId="0" applyFont="1" applyAlignment="1"/>
    <xf numFmtId="0" fontId="14" fillId="0" borderId="0" xfId="0" applyFont="1" applyAlignment="1">
      <alignment horizontal="left"/>
    </xf>
    <xf numFmtId="0" fontId="5" fillId="0" borderId="0" xfId="0" applyFont="1" applyAlignment="1">
      <alignment horizontal="left"/>
    </xf>
  </cellXfs>
  <cellStyles count="1">
    <cellStyle name="Звичайни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60"/>
  <sheetViews>
    <sheetView tabSelected="1" view="pageBreakPreview" zoomScale="82" zoomScaleNormal="100" zoomScaleSheetLayoutView="82" workbookViewId="0">
      <selection activeCell="A4" sqref="A4:F4"/>
    </sheetView>
  </sheetViews>
  <sheetFormatPr defaultRowHeight="15.75"/>
  <cols>
    <col min="1" max="1" width="19.42578125" customWidth="1"/>
    <col min="2" max="2" width="17" customWidth="1"/>
    <col min="3" max="3" width="64.85546875" customWidth="1"/>
    <col min="4" max="4" width="18.140625" style="3" customWidth="1"/>
    <col min="5" max="5" width="20.42578125" style="7" hidden="1" customWidth="1"/>
    <col min="6" max="6" width="18.140625" style="18" customWidth="1"/>
  </cols>
  <sheetData>
    <row r="1" spans="1:12" ht="18.75">
      <c r="A1" s="103" t="s">
        <v>77</v>
      </c>
      <c r="B1" s="103"/>
      <c r="C1" s="103"/>
      <c r="D1" s="103"/>
      <c r="E1" s="103"/>
      <c r="F1" s="103"/>
    </row>
    <row r="2" spans="1:12" ht="18.75">
      <c r="A2" s="104" t="s">
        <v>48</v>
      </c>
      <c r="B2" s="104"/>
      <c r="C2" s="104"/>
      <c r="D2" s="104"/>
      <c r="E2" s="104"/>
      <c r="F2" s="104"/>
      <c r="G2" s="1"/>
      <c r="H2" s="1"/>
      <c r="I2" s="1"/>
      <c r="J2" s="1"/>
      <c r="K2" s="1"/>
      <c r="L2" s="1"/>
    </row>
    <row r="3" spans="1:12" ht="0.75" customHeight="1">
      <c r="A3" s="107"/>
      <c r="B3" s="107"/>
      <c r="C3" s="107"/>
      <c r="D3" s="107"/>
      <c r="E3" s="42"/>
      <c r="F3" s="43"/>
      <c r="G3" s="1"/>
      <c r="H3" s="1"/>
      <c r="I3" s="1"/>
      <c r="J3" s="1"/>
      <c r="K3" s="1"/>
      <c r="L3" s="1"/>
    </row>
    <row r="4" spans="1:12" ht="14.45" customHeight="1">
      <c r="A4" s="104" t="s">
        <v>81</v>
      </c>
      <c r="B4" s="104"/>
      <c r="C4" s="104"/>
      <c r="D4" s="104"/>
      <c r="E4" s="104"/>
      <c r="F4" s="104"/>
      <c r="G4" s="1"/>
      <c r="H4" s="1"/>
      <c r="I4" s="1"/>
      <c r="J4" s="1"/>
      <c r="K4" s="1"/>
      <c r="L4" s="1"/>
    </row>
    <row r="5" spans="1:12" ht="18.75">
      <c r="A5" s="105" t="s">
        <v>80</v>
      </c>
      <c r="B5" s="105"/>
      <c r="C5" s="105"/>
      <c r="D5" s="105"/>
      <c r="E5" s="105"/>
      <c r="F5" s="105"/>
      <c r="G5" s="1"/>
      <c r="H5" s="1"/>
      <c r="I5" s="1"/>
      <c r="J5" s="1"/>
      <c r="K5" s="1"/>
      <c r="L5" s="1"/>
    </row>
    <row r="6" spans="1:12" ht="17.100000000000001" customHeight="1">
      <c r="A6" s="108">
        <v>2553800000</v>
      </c>
      <c r="B6" s="108"/>
      <c r="C6" s="108"/>
      <c r="D6" s="108"/>
      <c r="E6" s="45"/>
      <c r="F6" s="45"/>
      <c r="G6" s="1"/>
      <c r="H6" s="1"/>
      <c r="I6" s="1"/>
      <c r="J6" s="1"/>
      <c r="K6" s="1"/>
      <c r="L6" s="1"/>
    </row>
    <row r="7" spans="1:12" ht="12.75" customHeight="1">
      <c r="A7" s="109" t="s">
        <v>3</v>
      </c>
      <c r="B7" s="109"/>
      <c r="C7" s="109"/>
      <c r="D7" s="109"/>
      <c r="E7" s="44"/>
      <c r="F7" s="45"/>
      <c r="G7" s="1"/>
      <c r="H7" s="1"/>
      <c r="I7" s="1"/>
      <c r="J7" s="1"/>
      <c r="K7" s="1"/>
      <c r="L7" s="1"/>
    </row>
    <row r="8" spans="1:12" ht="16.149999999999999" customHeight="1">
      <c r="A8" s="106" t="s">
        <v>79</v>
      </c>
      <c r="B8" s="106"/>
      <c r="C8" s="106"/>
      <c r="D8" s="106"/>
      <c r="E8" s="106"/>
      <c r="F8" s="106"/>
      <c r="G8" s="1"/>
      <c r="H8" s="1"/>
      <c r="I8" s="1"/>
      <c r="J8" s="1"/>
      <c r="K8" s="1"/>
      <c r="L8" s="1"/>
    </row>
    <row r="9" spans="1:12" ht="26.25" customHeight="1">
      <c r="A9" s="80" t="s">
        <v>0</v>
      </c>
      <c r="B9" s="80" t="s">
        <v>1</v>
      </c>
      <c r="C9" s="80"/>
      <c r="D9" s="97" t="s">
        <v>37</v>
      </c>
      <c r="E9" s="98"/>
      <c r="F9" s="99"/>
      <c r="G9" s="1"/>
      <c r="H9" s="1"/>
      <c r="I9" s="1"/>
      <c r="J9" s="1"/>
      <c r="K9" s="1"/>
      <c r="L9" s="1"/>
    </row>
    <row r="10" spans="1:12" ht="75" customHeight="1">
      <c r="A10" s="81"/>
      <c r="B10" s="81"/>
      <c r="C10" s="81"/>
      <c r="D10" s="46" t="s">
        <v>75</v>
      </c>
      <c r="E10" s="47" t="s">
        <v>76</v>
      </c>
      <c r="F10" s="48" t="s">
        <v>73</v>
      </c>
      <c r="G10" s="1"/>
      <c r="H10" s="1"/>
      <c r="I10" s="1"/>
      <c r="J10" s="1"/>
      <c r="K10" s="1"/>
      <c r="L10" s="1"/>
    </row>
    <row r="11" spans="1:12" s="6" customFormat="1" ht="13.7" customHeight="1">
      <c r="A11" s="4">
        <v>1</v>
      </c>
      <c r="B11" s="88">
        <v>2</v>
      </c>
      <c r="C11" s="89"/>
      <c r="D11" s="4">
        <v>3</v>
      </c>
      <c r="E11" s="8" t="s">
        <v>27</v>
      </c>
      <c r="F11" s="41">
        <v>4</v>
      </c>
      <c r="G11" s="5"/>
      <c r="H11" s="5"/>
      <c r="I11" s="5"/>
      <c r="J11" s="5"/>
      <c r="K11" s="5"/>
      <c r="L11" s="5"/>
    </row>
    <row r="12" spans="1:12" ht="19.5" customHeight="1">
      <c r="A12" s="100" t="s">
        <v>4</v>
      </c>
      <c r="B12" s="101"/>
      <c r="C12" s="101"/>
      <c r="D12" s="101"/>
      <c r="E12" s="101"/>
      <c r="F12" s="102"/>
      <c r="G12" s="1"/>
      <c r="H12" s="1"/>
      <c r="I12" s="1"/>
      <c r="J12" s="1"/>
      <c r="K12" s="1"/>
      <c r="L12" s="1"/>
    </row>
    <row r="13" spans="1:12" ht="27" customHeight="1">
      <c r="A13" s="82" t="s">
        <v>2</v>
      </c>
      <c r="B13" s="83"/>
      <c r="C13" s="84"/>
      <c r="D13" s="12">
        <f>SUM(D14:D18)</f>
        <v>172124008</v>
      </c>
      <c r="E13" s="12">
        <f t="shared" ref="E13:F13" si="0">SUM(E14:E18)</f>
        <v>0</v>
      </c>
      <c r="F13" s="12">
        <f t="shared" si="0"/>
        <v>105315953.55</v>
      </c>
      <c r="G13" s="1"/>
      <c r="H13" s="1"/>
      <c r="I13" s="1"/>
      <c r="J13" s="1"/>
      <c r="K13" s="1"/>
      <c r="L13" s="1"/>
    </row>
    <row r="14" spans="1:12" ht="119.25" customHeight="1">
      <c r="A14" s="49">
        <v>41032800</v>
      </c>
      <c r="B14" s="73" t="s">
        <v>33</v>
      </c>
      <c r="C14" s="74"/>
      <c r="D14" s="23">
        <v>23525108</v>
      </c>
      <c r="E14" s="19" t="s">
        <v>34</v>
      </c>
      <c r="F14" s="23">
        <v>0</v>
      </c>
      <c r="G14" s="1"/>
      <c r="H14" s="1"/>
      <c r="I14" s="1"/>
      <c r="J14" s="1"/>
      <c r="K14" s="1"/>
      <c r="L14" s="1"/>
    </row>
    <row r="15" spans="1:12" ht="36" customHeight="1">
      <c r="A15" s="50">
        <v>41033900</v>
      </c>
      <c r="B15" s="90" t="s">
        <v>61</v>
      </c>
      <c r="C15" s="91"/>
      <c r="D15" s="24">
        <f>86178100+42991700</f>
        <v>129169800</v>
      </c>
      <c r="E15" s="25" t="s">
        <v>47</v>
      </c>
      <c r="F15" s="24">
        <v>95383683.579999998</v>
      </c>
      <c r="G15" s="1"/>
      <c r="H15" s="1"/>
      <c r="I15" s="1"/>
      <c r="J15" s="1"/>
      <c r="K15" s="1"/>
      <c r="L15" s="1"/>
    </row>
    <row r="16" spans="1:12" ht="46.5" customHeight="1">
      <c r="A16" s="51">
        <v>41035400</v>
      </c>
      <c r="B16" s="65" t="s">
        <v>22</v>
      </c>
      <c r="C16" s="66"/>
      <c r="D16" s="23">
        <f>328600</f>
        <v>328600</v>
      </c>
      <c r="E16" s="26" t="s">
        <v>70</v>
      </c>
      <c r="F16" s="23">
        <v>197997.73</v>
      </c>
      <c r="G16" s="1"/>
      <c r="H16" s="1"/>
      <c r="I16" s="1"/>
      <c r="J16" s="1"/>
      <c r="K16" s="1"/>
      <c r="L16" s="1"/>
    </row>
    <row r="17" spans="1:12" ht="61.5" customHeight="1">
      <c r="A17" s="51">
        <v>41036000</v>
      </c>
      <c r="B17" s="92" t="s">
        <v>23</v>
      </c>
      <c r="C17" s="92"/>
      <c r="D17" s="23">
        <v>3202100</v>
      </c>
      <c r="E17" s="26" t="s">
        <v>59</v>
      </c>
      <c r="F17" s="23">
        <f>316889.6+611144</f>
        <v>928033.6</v>
      </c>
      <c r="G17" s="1"/>
      <c r="H17" s="1"/>
      <c r="I17" s="1"/>
      <c r="J17" s="1"/>
      <c r="K17" s="1"/>
      <c r="L17" s="1"/>
    </row>
    <row r="18" spans="1:12" ht="61.5" customHeight="1">
      <c r="A18" s="51">
        <v>41036300</v>
      </c>
      <c r="B18" s="92" t="s">
        <v>21</v>
      </c>
      <c r="C18" s="92"/>
      <c r="D18" s="23">
        <f>6410200+496300+8991900</f>
        <v>15898400</v>
      </c>
      <c r="E18" s="26" t="s">
        <v>69</v>
      </c>
      <c r="F18" s="23">
        <v>8806238.6400000006</v>
      </c>
      <c r="G18" s="1"/>
      <c r="H18" s="1"/>
      <c r="I18" s="1"/>
      <c r="J18" s="1"/>
      <c r="K18" s="1"/>
      <c r="L18" s="1"/>
    </row>
    <row r="19" spans="1:12" ht="22.5" customHeight="1">
      <c r="A19" s="85" t="s">
        <v>14</v>
      </c>
      <c r="B19" s="86"/>
      <c r="C19" s="87"/>
      <c r="D19" s="11">
        <f>SUM(D20:D26)</f>
        <v>18218058</v>
      </c>
      <c r="E19" s="11">
        <f t="shared" ref="E19:F19" si="1">SUM(E20:E26)</f>
        <v>0</v>
      </c>
      <c r="F19" s="11">
        <f t="shared" si="1"/>
        <v>14880055.49</v>
      </c>
      <c r="G19" s="1"/>
      <c r="H19" s="1"/>
      <c r="I19" s="1"/>
      <c r="J19" s="1"/>
      <c r="K19" s="1"/>
      <c r="L19" s="1"/>
    </row>
    <row r="20" spans="1:12" ht="209.25" customHeight="1">
      <c r="A20" s="51">
        <v>41050200</v>
      </c>
      <c r="B20" s="95" t="s">
        <v>56</v>
      </c>
      <c r="C20" s="96"/>
      <c r="D20" s="23">
        <v>12994937</v>
      </c>
      <c r="E20" s="21" t="s">
        <v>57</v>
      </c>
      <c r="F20" s="23">
        <v>12973858.75</v>
      </c>
      <c r="G20" s="1"/>
      <c r="H20" s="1"/>
      <c r="I20" s="1"/>
      <c r="J20" s="1"/>
      <c r="K20" s="1"/>
      <c r="L20" s="1"/>
    </row>
    <row r="21" spans="1:12" ht="69" customHeight="1">
      <c r="A21" s="51">
        <v>41051000</v>
      </c>
      <c r="B21" s="65" t="s">
        <v>78</v>
      </c>
      <c r="C21" s="66"/>
      <c r="D21" s="23">
        <f>1386500+606000</f>
        <v>1992500</v>
      </c>
      <c r="E21" s="26" t="s">
        <v>60</v>
      </c>
      <c r="F21" s="23">
        <v>1294475.1000000001</v>
      </c>
      <c r="G21" s="1"/>
      <c r="H21" s="1"/>
      <c r="I21" s="1"/>
      <c r="J21" s="1"/>
      <c r="K21" s="1"/>
      <c r="L21" s="1"/>
    </row>
    <row r="22" spans="1:12" ht="54" customHeight="1">
      <c r="A22" s="63">
        <v>41053900</v>
      </c>
      <c r="B22" s="65" t="s">
        <v>20</v>
      </c>
      <c r="C22" s="66"/>
      <c r="D22" s="23">
        <v>98500</v>
      </c>
      <c r="E22" s="26" t="s">
        <v>46</v>
      </c>
      <c r="F22" s="23">
        <v>62018.58</v>
      </c>
      <c r="G22" s="1"/>
      <c r="H22" s="1"/>
      <c r="I22" s="1"/>
      <c r="J22" s="1"/>
      <c r="K22" s="1"/>
      <c r="L22" s="1"/>
    </row>
    <row r="23" spans="1:12" ht="48.75" customHeight="1">
      <c r="A23" s="64"/>
      <c r="B23" s="65" t="s">
        <v>43</v>
      </c>
      <c r="C23" s="66"/>
      <c r="D23" s="23">
        <f>111000+40000+6000+53000+25214</f>
        <v>235214</v>
      </c>
      <c r="E23" s="10" t="s">
        <v>74</v>
      </c>
      <c r="F23" s="23">
        <v>112000</v>
      </c>
      <c r="G23" s="1"/>
      <c r="H23" s="1"/>
      <c r="I23" s="1"/>
      <c r="J23" s="1"/>
      <c r="K23" s="1"/>
      <c r="L23" s="1"/>
    </row>
    <row r="24" spans="1:12" ht="66" customHeight="1">
      <c r="A24" s="52">
        <v>41057700</v>
      </c>
      <c r="B24" s="65" t="s">
        <v>52</v>
      </c>
      <c r="C24" s="66"/>
      <c r="D24" s="23">
        <v>79056</v>
      </c>
      <c r="E24" s="19" t="s">
        <v>53</v>
      </c>
      <c r="F24" s="27">
        <v>43920</v>
      </c>
      <c r="G24" s="20"/>
      <c r="H24" s="1"/>
      <c r="I24" s="1" t="s">
        <v>19</v>
      </c>
      <c r="J24" s="1"/>
      <c r="K24" s="1"/>
      <c r="L24" s="1"/>
    </row>
    <row r="25" spans="1:12" ht="117" customHeight="1">
      <c r="A25" s="52">
        <v>41057900</v>
      </c>
      <c r="B25" s="65" t="s">
        <v>54</v>
      </c>
      <c r="C25" s="66"/>
      <c r="D25" s="23">
        <v>2138526</v>
      </c>
      <c r="E25" s="19" t="s">
        <v>55</v>
      </c>
      <c r="F25" s="27">
        <v>0</v>
      </c>
      <c r="G25" s="20"/>
      <c r="H25" s="1"/>
      <c r="I25" s="1"/>
      <c r="J25" s="1"/>
      <c r="K25" s="1"/>
      <c r="L25" s="1"/>
    </row>
    <row r="26" spans="1:12" ht="88.5" customHeight="1">
      <c r="A26" s="52">
        <v>41059300</v>
      </c>
      <c r="B26" s="65" t="s">
        <v>49</v>
      </c>
      <c r="C26" s="66"/>
      <c r="D26" s="23">
        <f>245720+68980+11400+245720+107505</f>
        <v>679325</v>
      </c>
      <c r="E26" s="26" t="s">
        <v>68</v>
      </c>
      <c r="F26" s="23">
        <v>393783.06</v>
      </c>
      <c r="G26" s="1"/>
      <c r="H26" s="1"/>
      <c r="I26" s="1"/>
      <c r="J26" s="1"/>
      <c r="K26" s="1"/>
      <c r="L26" s="1"/>
    </row>
    <row r="27" spans="1:12" ht="27.75" customHeight="1">
      <c r="A27" s="67" t="s">
        <v>5</v>
      </c>
      <c r="B27" s="68"/>
      <c r="C27" s="68"/>
      <c r="D27" s="68"/>
      <c r="E27" s="68"/>
      <c r="F27" s="69"/>
      <c r="G27" s="1"/>
      <c r="H27" s="1"/>
      <c r="I27" s="1"/>
      <c r="J27" s="1"/>
      <c r="K27" s="1"/>
      <c r="L27" s="1"/>
    </row>
    <row r="28" spans="1:12" ht="63" customHeight="1">
      <c r="A28" s="49">
        <v>41033900</v>
      </c>
      <c r="B28" s="65" t="s">
        <v>61</v>
      </c>
      <c r="C28" s="66"/>
      <c r="D28" s="23">
        <v>5640400</v>
      </c>
      <c r="E28" s="39" t="s">
        <v>62</v>
      </c>
      <c r="F28" s="23">
        <v>1521612.4</v>
      </c>
      <c r="G28" s="1" t="s">
        <v>19</v>
      </c>
      <c r="H28" s="1"/>
      <c r="I28" s="1"/>
      <c r="J28" s="1"/>
      <c r="K28" s="1"/>
      <c r="L28" s="1"/>
    </row>
    <row r="29" spans="1:12" ht="80.25" customHeight="1">
      <c r="A29" s="49">
        <v>41035400</v>
      </c>
      <c r="B29" s="65" t="s">
        <v>71</v>
      </c>
      <c r="C29" s="66"/>
      <c r="D29" s="23">
        <v>178800</v>
      </c>
      <c r="E29" s="40" t="s">
        <v>72</v>
      </c>
      <c r="F29" s="23">
        <v>0</v>
      </c>
      <c r="G29" s="1"/>
      <c r="H29" s="1"/>
      <c r="I29" s="1"/>
      <c r="J29" s="1"/>
      <c r="K29" s="1"/>
      <c r="L29" s="1"/>
    </row>
    <row r="30" spans="1:12" ht="70.5" customHeight="1">
      <c r="A30" s="49">
        <v>41037400</v>
      </c>
      <c r="B30" s="73" t="s">
        <v>67</v>
      </c>
      <c r="C30" s="74"/>
      <c r="D30" s="23">
        <f>525700+12600+1072200</f>
        <v>1610500</v>
      </c>
      <c r="E30" s="19" t="s">
        <v>35</v>
      </c>
      <c r="F30" s="23">
        <v>626177.30000000005</v>
      </c>
      <c r="G30" s="1" t="s">
        <v>42</v>
      </c>
      <c r="H30" s="1"/>
      <c r="I30" s="1"/>
      <c r="J30" s="1"/>
      <c r="K30" s="1"/>
      <c r="L30" s="1"/>
    </row>
    <row r="31" spans="1:12" ht="51" customHeight="1">
      <c r="A31" s="49">
        <v>41038800</v>
      </c>
      <c r="B31" s="65" t="s">
        <v>63</v>
      </c>
      <c r="C31" s="66"/>
      <c r="D31" s="23">
        <v>6400000</v>
      </c>
      <c r="E31" s="28" t="s">
        <v>64</v>
      </c>
      <c r="F31" s="23">
        <v>0</v>
      </c>
      <c r="G31" s="1"/>
      <c r="H31" s="1"/>
      <c r="I31" s="1"/>
      <c r="J31" s="1"/>
      <c r="K31" s="1"/>
      <c r="L31" s="1"/>
    </row>
    <row r="32" spans="1:12" ht="34.5" customHeight="1">
      <c r="A32" s="49">
        <v>41053600</v>
      </c>
      <c r="B32" s="65" t="s">
        <v>50</v>
      </c>
      <c r="C32" s="66"/>
      <c r="D32" s="23">
        <v>102000</v>
      </c>
      <c r="E32" s="28" t="s">
        <v>51</v>
      </c>
      <c r="F32" s="23">
        <v>102000</v>
      </c>
      <c r="G32" s="1"/>
      <c r="H32" s="1"/>
      <c r="I32" s="1"/>
      <c r="J32" s="1"/>
      <c r="K32" s="1"/>
      <c r="L32" s="1"/>
    </row>
    <row r="33" spans="1:12" ht="29.25" customHeight="1">
      <c r="A33" s="29" t="s">
        <v>6</v>
      </c>
      <c r="B33" s="67" t="s">
        <v>7</v>
      </c>
      <c r="C33" s="69"/>
      <c r="D33" s="30">
        <f>D34+D35</f>
        <v>204273766</v>
      </c>
      <c r="E33" s="30"/>
      <c r="F33" s="30">
        <f t="shared" ref="F33" si="2">F34+F35</f>
        <v>122445798.73999999</v>
      </c>
      <c r="G33" s="1"/>
      <c r="H33" s="1"/>
      <c r="I33" s="1"/>
      <c r="J33" s="1"/>
      <c r="K33" s="1"/>
      <c r="L33" s="1"/>
    </row>
    <row r="34" spans="1:12" ht="18.75">
      <c r="A34" s="29" t="s">
        <v>6</v>
      </c>
      <c r="B34" s="93" t="s">
        <v>8</v>
      </c>
      <c r="C34" s="94"/>
      <c r="D34" s="31">
        <f>D13+D19</f>
        <v>190342066</v>
      </c>
      <c r="E34" s="31">
        <f t="shared" ref="E34:F34" si="3">E13+E19</f>
        <v>0</v>
      </c>
      <c r="F34" s="31">
        <f t="shared" si="3"/>
        <v>120196009.03999999</v>
      </c>
      <c r="G34" s="1"/>
      <c r="H34" s="1"/>
      <c r="I34" s="1"/>
      <c r="J34" s="1"/>
      <c r="K34" s="1"/>
      <c r="L34" s="1"/>
    </row>
    <row r="35" spans="1:12" ht="18.75">
      <c r="A35" s="29" t="s">
        <v>6</v>
      </c>
      <c r="B35" s="93" t="s">
        <v>9</v>
      </c>
      <c r="C35" s="94"/>
      <c r="D35" s="31">
        <f>D28+D29+D30+D32+D31</f>
        <v>13931700</v>
      </c>
      <c r="E35" s="31" t="e">
        <f t="shared" ref="E35:F35" si="4">E28+E29+E30+E32+E31</f>
        <v>#VALUE!</v>
      </c>
      <c r="F35" s="31">
        <f t="shared" si="4"/>
        <v>2249789.7000000002</v>
      </c>
      <c r="G35" s="1"/>
      <c r="H35" s="1"/>
      <c r="I35" s="1" t="s">
        <v>42</v>
      </c>
      <c r="J35" s="1"/>
      <c r="K35" s="1"/>
      <c r="L35" s="1"/>
    </row>
    <row r="36" spans="1:12" ht="69" customHeight="1">
      <c r="A36" s="49">
        <v>42030300</v>
      </c>
      <c r="B36" s="65" t="s">
        <v>65</v>
      </c>
      <c r="C36" s="66"/>
      <c r="D36" s="23">
        <v>250000</v>
      </c>
      <c r="E36" s="28" t="s">
        <v>66</v>
      </c>
      <c r="F36" s="23">
        <v>0</v>
      </c>
      <c r="G36" s="1"/>
      <c r="H36" s="1"/>
      <c r="I36" s="1"/>
      <c r="J36" s="1"/>
      <c r="K36" s="1"/>
      <c r="L36" s="1"/>
    </row>
    <row r="37" spans="1:12" ht="23.25" customHeight="1">
      <c r="A37" s="70" t="s">
        <v>38</v>
      </c>
      <c r="B37" s="71"/>
      <c r="C37" s="71"/>
      <c r="D37" s="71"/>
      <c r="E37" s="71"/>
      <c r="F37" s="72"/>
      <c r="G37" s="1"/>
      <c r="H37" s="1"/>
      <c r="I37" s="1"/>
      <c r="J37" s="1"/>
      <c r="K37" s="1"/>
      <c r="L37" s="1"/>
    </row>
    <row r="38" spans="1:12" ht="48.75" customHeight="1">
      <c r="A38" s="73" t="s">
        <v>44</v>
      </c>
      <c r="B38" s="76"/>
      <c r="C38" s="74"/>
      <c r="D38" s="23">
        <v>5983700</v>
      </c>
      <c r="E38" s="19" t="s">
        <v>39</v>
      </c>
      <c r="F38" s="23">
        <v>5983667.9000000004</v>
      </c>
      <c r="G38" s="1"/>
      <c r="H38" s="1"/>
      <c r="I38" s="1"/>
      <c r="J38" s="1"/>
      <c r="K38" s="1"/>
      <c r="L38" s="1"/>
    </row>
    <row r="39" spans="1:12" ht="79.5" customHeight="1">
      <c r="A39" s="73" t="s">
        <v>40</v>
      </c>
      <c r="B39" s="76"/>
      <c r="C39" s="74"/>
      <c r="D39" s="23">
        <v>29794.12</v>
      </c>
      <c r="E39" s="19" t="s">
        <v>45</v>
      </c>
      <c r="F39" s="23">
        <v>25599.01</v>
      </c>
      <c r="G39" s="1"/>
      <c r="H39" s="1"/>
      <c r="I39" s="1"/>
      <c r="J39" s="1"/>
      <c r="K39" s="1"/>
      <c r="L39" s="1"/>
    </row>
    <row r="40" spans="1:12" ht="48.75" customHeight="1">
      <c r="A40" s="73" t="s">
        <v>41</v>
      </c>
      <c r="B40" s="76"/>
      <c r="C40" s="74"/>
      <c r="D40" s="23">
        <v>525700</v>
      </c>
      <c r="E40" s="19" t="s">
        <v>35</v>
      </c>
      <c r="F40" s="23">
        <v>525700</v>
      </c>
      <c r="G40" s="1"/>
      <c r="H40" s="1"/>
      <c r="I40" s="1"/>
      <c r="J40" s="1"/>
      <c r="K40" s="1"/>
      <c r="L40" s="1"/>
    </row>
    <row r="41" spans="1:12" ht="27.75" customHeight="1">
      <c r="A41" s="77" t="s">
        <v>11</v>
      </c>
      <c r="B41" s="78"/>
      <c r="C41" s="78"/>
      <c r="D41" s="78"/>
      <c r="E41" s="78"/>
      <c r="F41" s="79"/>
      <c r="G41" s="1"/>
      <c r="H41" s="1"/>
      <c r="I41" s="1"/>
      <c r="J41" s="1"/>
      <c r="K41" s="1"/>
      <c r="L41" s="1"/>
    </row>
    <row r="42" spans="1:12" ht="108.75" customHeight="1">
      <c r="A42" s="32" t="s">
        <v>10</v>
      </c>
      <c r="B42" s="32" t="s">
        <v>12</v>
      </c>
      <c r="C42" s="22" t="s">
        <v>13</v>
      </c>
      <c r="D42" s="21" t="s">
        <v>30</v>
      </c>
      <c r="E42" s="19" t="s">
        <v>28</v>
      </c>
      <c r="F42" s="21" t="s">
        <v>29</v>
      </c>
      <c r="G42" s="1"/>
      <c r="H42" s="1"/>
      <c r="I42" s="1"/>
      <c r="J42" s="1"/>
      <c r="K42" s="1"/>
      <c r="L42" s="1"/>
    </row>
    <row r="43" spans="1:12" s="6" customFormat="1" ht="10.15" customHeight="1">
      <c r="A43" s="33">
        <v>1</v>
      </c>
      <c r="B43" s="33">
        <v>2</v>
      </c>
      <c r="C43" s="33">
        <v>3</v>
      </c>
      <c r="D43" s="33">
        <v>4</v>
      </c>
      <c r="E43" s="34" t="s">
        <v>26</v>
      </c>
      <c r="F43" s="55">
        <v>5</v>
      </c>
      <c r="G43" s="5"/>
      <c r="H43" s="5"/>
      <c r="I43" s="5"/>
      <c r="J43" s="5"/>
      <c r="K43" s="5"/>
      <c r="L43" s="5"/>
    </row>
    <row r="44" spans="1:12" ht="25.5" customHeight="1">
      <c r="A44" s="75" t="s">
        <v>4</v>
      </c>
      <c r="B44" s="75"/>
      <c r="C44" s="75"/>
      <c r="D44" s="35">
        <f>SUM(D46:D48)</f>
        <v>20576500</v>
      </c>
      <c r="E44" s="36"/>
      <c r="F44" s="35">
        <f t="shared" ref="F44" si="5">SUM(F46:F48)</f>
        <v>17527600</v>
      </c>
    </row>
    <row r="45" spans="1:12" ht="32.450000000000003" customHeight="1">
      <c r="A45" s="37" t="s">
        <v>24</v>
      </c>
      <c r="B45" s="38">
        <v>9110</v>
      </c>
      <c r="C45" s="49" t="s">
        <v>15</v>
      </c>
      <c r="D45" s="11">
        <f>D46</f>
        <v>12196500</v>
      </c>
      <c r="E45" s="19" t="s">
        <v>25</v>
      </c>
      <c r="F45" s="23">
        <f>F46</f>
        <v>9147600</v>
      </c>
    </row>
    <row r="46" spans="1:12" ht="23.45" customHeight="1">
      <c r="A46" s="38">
        <v>9900000000</v>
      </c>
      <c r="B46" s="38"/>
      <c r="C46" s="49" t="s">
        <v>16</v>
      </c>
      <c r="D46" s="23">
        <v>12196500</v>
      </c>
      <c r="E46" s="19"/>
      <c r="F46" s="23">
        <v>9147600</v>
      </c>
    </row>
    <row r="47" spans="1:12" ht="30" customHeight="1">
      <c r="A47" s="53">
        <v>3719770</v>
      </c>
      <c r="B47" s="9">
        <v>9770</v>
      </c>
      <c r="C47" s="56" t="s">
        <v>17</v>
      </c>
      <c r="D47" s="11">
        <v>230000</v>
      </c>
      <c r="E47" s="19" t="s">
        <v>32</v>
      </c>
      <c r="F47" s="23">
        <v>230000</v>
      </c>
    </row>
    <row r="48" spans="1:12" ht="42.75" customHeight="1">
      <c r="A48" s="53">
        <v>3719800</v>
      </c>
      <c r="B48" s="9">
        <v>9800</v>
      </c>
      <c r="C48" s="57" t="s">
        <v>31</v>
      </c>
      <c r="D48" s="11">
        <v>8150000</v>
      </c>
      <c r="E48" s="19" t="s">
        <v>58</v>
      </c>
      <c r="F48" s="23">
        <v>8150000</v>
      </c>
    </row>
    <row r="49" spans="1:10" ht="27.75" customHeight="1">
      <c r="A49" s="62" t="s">
        <v>5</v>
      </c>
      <c r="B49" s="62"/>
      <c r="C49" s="62"/>
      <c r="D49" s="11">
        <f>D50</f>
        <v>1300000</v>
      </c>
      <c r="E49" s="11"/>
      <c r="F49" s="11">
        <f t="shared" ref="F49" si="6">F50</f>
        <v>1299700</v>
      </c>
    </row>
    <row r="50" spans="1:10" ht="60" customHeight="1">
      <c r="A50" s="53">
        <v>3719800</v>
      </c>
      <c r="B50" s="53">
        <v>9800</v>
      </c>
      <c r="C50" s="54" t="str">
        <f>C48</f>
        <v xml:space="preserve">Субвенція з місцевого бюджету державному на виконання програм соціально- економічного  розвитку регіонів </v>
      </c>
      <c r="D50" s="11">
        <v>1300000</v>
      </c>
      <c r="E50" s="19" t="s">
        <v>36</v>
      </c>
      <c r="F50" s="23">
        <v>1299700</v>
      </c>
    </row>
    <row r="51" spans="1:10" ht="20.25" customHeight="1">
      <c r="A51" s="13"/>
      <c r="B51" s="60" t="s">
        <v>7</v>
      </c>
      <c r="C51" s="61"/>
      <c r="D51" s="11">
        <f>D53+D52</f>
        <v>21876500</v>
      </c>
      <c r="E51" s="11">
        <f t="shared" ref="E51:F51" si="7">E53+E52</f>
        <v>0</v>
      </c>
      <c r="F51" s="11">
        <f t="shared" si="7"/>
        <v>18827300</v>
      </c>
    </row>
    <row r="52" spans="1:10" ht="20.25" customHeight="1">
      <c r="A52" s="13"/>
      <c r="B52" s="60" t="s">
        <v>8</v>
      </c>
      <c r="C52" s="61"/>
      <c r="D52" s="23">
        <f>D45+D47+D48</f>
        <v>20576500</v>
      </c>
      <c r="E52" s="23"/>
      <c r="F52" s="23">
        <f t="shared" ref="F52" si="8">F45+F47+F48</f>
        <v>17527600</v>
      </c>
    </row>
    <row r="53" spans="1:10" ht="20.25" customHeight="1">
      <c r="A53" s="13"/>
      <c r="B53" s="60" t="s">
        <v>9</v>
      </c>
      <c r="C53" s="61"/>
      <c r="D53" s="23">
        <f>D49</f>
        <v>1300000</v>
      </c>
      <c r="E53" s="23"/>
      <c r="F53" s="23">
        <f t="shared" ref="F53" si="9">F49</f>
        <v>1299700</v>
      </c>
    </row>
    <row r="54" spans="1:10" ht="16.5" hidden="1" customHeight="1">
      <c r="A54" s="14"/>
      <c r="B54" s="15"/>
      <c r="C54" s="15"/>
      <c r="D54" s="16"/>
      <c r="E54" s="17"/>
      <c r="F54" s="16"/>
    </row>
    <row r="55" spans="1:10" ht="15" customHeight="1">
      <c r="A55" s="58" t="s">
        <v>18</v>
      </c>
      <c r="B55" s="58"/>
      <c r="C55" s="58"/>
      <c r="D55" s="58"/>
      <c r="E55" s="58"/>
      <c r="F55" s="58"/>
    </row>
    <row r="56" spans="1:10" ht="15" customHeight="1">
      <c r="A56" s="59"/>
      <c r="B56" s="59"/>
      <c r="C56" s="59"/>
      <c r="D56" s="59"/>
      <c r="E56" s="59"/>
      <c r="F56" s="59"/>
      <c r="J56" t="s">
        <v>42</v>
      </c>
    </row>
    <row r="57" spans="1:10" ht="21.75" customHeight="1">
      <c r="A57" s="59"/>
      <c r="B57" s="59"/>
      <c r="C57" s="59"/>
      <c r="D57" s="59"/>
      <c r="E57" s="59"/>
      <c r="F57" s="59"/>
    </row>
    <row r="58" spans="1:10">
      <c r="A58" s="1"/>
      <c r="B58" s="1"/>
      <c r="C58" s="1"/>
      <c r="D58" s="2"/>
    </row>
    <row r="60" spans="1:10">
      <c r="C60" t="s">
        <v>19</v>
      </c>
    </row>
  </sheetData>
  <mergeCells count="49">
    <mergeCell ref="A1:F1"/>
    <mergeCell ref="A2:F2"/>
    <mergeCell ref="A4:F4"/>
    <mergeCell ref="A5:F5"/>
    <mergeCell ref="A8:F8"/>
    <mergeCell ref="A3:D3"/>
    <mergeCell ref="A6:D6"/>
    <mergeCell ref="A7:D7"/>
    <mergeCell ref="D9:F9"/>
    <mergeCell ref="A38:C38"/>
    <mergeCell ref="A39:C39"/>
    <mergeCell ref="A9:A10"/>
    <mergeCell ref="B35:C35"/>
    <mergeCell ref="B22:C22"/>
    <mergeCell ref="B18:C18"/>
    <mergeCell ref="A12:F12"/>
    <mergeCell ref="B16:C16"/>
    <mergeCell ref="B9:C10"/>
    <mergeCell ref="B24:C24"/>
    <mergeCell ref="B28:C28"/>
    <mergeCell ref="B31:C31"/>
    <mergeCell ref="B36:C36"/>
    <mergeCell ref="B29:C29"/>
    <mergeCell ref="B21:C21"/>
    <mergeCell ref="A13:C13"/>
    <mergeCell ref="A19:C19"/>
    <mergeCell ref="B11:C11"/>
    <mergeCell ref="B15:C15"/>
    <mergeCell ref="B17:C17"/>
    <mergeCell ref="B34:C34"/>
    <mergeCell ref="B14:C14"/>
    <mergeCell ref="B20:C20"/>
    <mergeCell ref="B25:C25"/>
    <mergeCell ref="A55:F57"/>
    <mergeCell ref="B53:C53"/>
    <mergeCell ref="A49:C49"/>
    <mergeCell ref="A22:A23"/>
    <mergeCell ref="B26:C26"/>
    <mergeCell ref="A27:F27"/>
    <mergeCell ref="B52:C52"/>
    <mergeCell ref="B33:C33"/>
    <mergeCell ref="A37:F37"/>
    <mergeCell ref="B30:C30"/>
    <mergeCell ref="B51:C51"/>
    <mergeCell ref="A44:C44"/>
    <mergeCell ref="B32:C32"/>
    <mergeCell ref="B23:C23"/>
    <mergeCell ref="A40:C40"/>
    <mergeCell ref="A41:F41"/>
  </mergeCells>
  <pageMargins left="0.78740157480314965" right="0.31496062992125984" top="0.74803149606299213" bottom="0.74803149606299213" header="0.31496062992125984" footer="0.31496062992125984"/>
  <pageSetup paperSize="9" scale="60" orientation="portrait" r:id="rId1"/>
  <rowBreaks count="1" manualBreakCount="1">
    <brk id="25" max="5" man="1"/>
  </rowBreaks>
  <colBreaks count="1" manualBreakCount="1">
    <brk id="6" max="38"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Лист1</vt:lpstr>
      <vt:lpstr>Лист1!Область_друку</vt:lpstr>
    </vt:vector>
  </TitlesOfParts>
  <Company>diakov.net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Finfid6</dc:creator>
  <cp:lastModifiedBy>fin</cp:lastModifiedBy>
  <cp:lastPrinted>2025-11-07T06:46:55Z</cp:lastPrinted>
  <dcterms:created xsi:type="dcterms:W3CDTF">2020-12-14T14:21:57Z</dcterms:created>
  <dcterms:modified xsi:type="dcterms:W3CDTF">2025-11-26T13:04:10Z</dcterms:modified>
</cp:coreProperties>
</file>